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150" windowWidth="19095" windowHeight="7290"/>
  </bookViews>
  <sheets>
    <sheet name="Obiettivi Strategici" sheetId="1" r:id="rId1"/>
    <sheet name=" Documenti Ciclo" sheetId="2" r:id="rId2"/>
    <sheet name="Valutazione individuale" sheetId="3" r:id="rId3"/>
  </sheets>
  <definedNames>
    <definedName name="_xlnm.Print_Area" localSheetId="1">' Documenti Ciclo'!$A$1:$E$7</definedName>
    <definedName name="_xlnm.Print_Area" localSheetId="0">'Obiettivi Strategici'!$A$1:$I$53</definedName>
    <definedName name="_xlnm.Print_Area" localSheetId="2">'Valutazione individuale'!$A$1:$O$38</definedName>
    <definedName name="OLE_LINK2" localSheetId="0">'Obiettivi Strategici'!$D$4</definedName>
  </definedNames>
  <calcPr calcId="145621"/>
</workbook>
</file>

<file path=xl/calcChain.xml><?xml version="1.0" encoding="utf-8"?>
<calcChain xmlns="http://schemas.openxmlformats.org/spreadsheetml/2006/main">
  <c r="H39" i="1" l="1"/>
  <c r="H38" i="1"/>
  <c r="H29" i="1"/>
  <c r="H27" i="1"/>
  <c r="H24" i="1"/>
  <c r="H23" i="1"/>
  <c r="H20" i="1"/>
  <c r="H19" i="1"/>
  <c r="H18" i="1"/>
  <c r="H13" i="1"/>
  <c r="H12" i="1"/>
  <c r="H11" i="1"/>
  <c r="H10" i="1"/>
  <c r="H5" i="1"/>
  <c r="H4" i="1"/>
  <c r="H36" i="1" l="1"/>
  <c r="H35" i="1"/>
  <c r="H26" i="1"/>
</calcChain>
</file>

<file path=xl/sharedStrings.xml><?xml version="1.0" encoding="utf-8"?>
<sst xmlns="http://schemas.openxmlformats.org/spreadsheetml/2006/main" count="326" uniqueCount="193">
  <si>
    <t>Indicatori</t>
  </si>
  <si>
    <t>Target</t>
  </si>
  <si>
    <t>Documento</t>
  </si>
  <si>
    <t>Data di approvazione</t>
  </si>
  <si>
    <t>Data di pubblicazione</t>
  </si>
  <si>
    <t>Data ultimo aggiornamento</t>
  </si>
  <si>
    <t>Programma triennale per la trasparenza e l'integrità</t>
  </si>
  <si>
    <t>Standard di qualità dei servizi</t>
  </si>
  <si>
    <r>
      <t>Link</t>
    </r>
    <r>
      <rPr>
        <b/>
        <sz val="12"/>
        <color indexed="9"/>
        <rFont val="Times New Roman"/>
        <family val="1"/>
      </rPr>
      <t xml:space="preserve"> documento</t>
    </r>
  </si>
  <si>
    <r>
      <t xml:space="preserve">Sistema di misurazione e valutazione della </t>
    </r>
    <r>
      <rPr>
        <i/>
        <sz val="12"/>
        <color indexed="8"/>
        <rFont val="Times New Roman"/>
        <family val="1"/>
      </rPr>
      <t>performance</t>
    </r>
  </si>
  <si>
    <r>
      <t xml:space="preserve">Piano della </t>
    </r>
    <r>
      <rPr>
        <i/>
        <sz val="12"/>
        <color indexed="8"/>
        <rFont val="Times New Roman"/>
        <family val="1"/>
      </rPr>
      <t>performance</t>
    </r>
  </si>
  <si>
    <t>Descrizione Obiettivo</t>
  </si>
  <si>
    <t>Grado di Raggiungimento Obiettivo (valore compreso tra 0 e 100%)</t>
  </si>
  <si>
    <t>Preservare la biodiversità e assecondare le dinamiche della wilderness</t>
  </si>
  <si>
    <t>Implementare ed integrare la connettività ecologica</t>
  </si>
  <si>
    <t>Integrare le attività antropiche con la conservazione del paesaggio bio-culturale</t>
  </si>
  <si>
    <t>Conoscere e valorizzare le specificità geo-strutturali e litologiche</t>
  </si>
  <si>
    <t>Incrementare le conoscenze scientifiche del patrimonio faunistico e floristico</t>
  </si>
  <si>
    <t>Valorizzare il patrimonio forestale</t>
  </si>
  <si>
    <t>Recupero e valorizzazione dei beni culturali</t>
  </si>
  <si>
    <t>Preservare e valorizzare i caratteri identitari del patrimonio architettonico e storico-artistico</t>
  </si>
  <si>
    <t>Preservare e valorizzare i caratteri identitari del patrimonio immateriale</t>
  </si>
  <si>
    <t>Preservare e valorizzare la cultura materiale</t>
  </si>
  <si>
    <t>Sviluppare e qualificare la fruizione sociale del patrimonio culturale e naturale del parco</t>
  </si>
  <si>
    <t>Sostenere progetti pilota di sviluppo rurale</t>
  </si>
  <si>
    <t>Sostenere la qualità e tipicità delle produzioni locali</t>
  </si>
  <si>
    <t>Migliorare il sistema dell’offerta</t>
  </si>
  <si>
    <t>Sensibilizzare la popolazione locale ed i visitatori potenziando servizi informativi diversificati e innovativi</t>
  </si>
  <si>
    <t>Educare alla sostenibilità</t>
  </si>
  <si>
    <t>Garantire adeguate informazioni/comunicazioni alle comunità del parco</t>
  </si>
  <si>
    <t>Promuovere la ricerca scientifica</t>
  </si>
  <si>
    <t>Promuovere l’ecoturismo</t>
  </si>
  <si>
    <t>Mantenimento/gestione del sistema dei “servizi” del parco (centri visita, CEA, ostello, musei)</t>
  </si>
  <si>
    <t>Riqualificazione ambientale e paesaggistica degli accessi e delle percorrenze pedonali del parco</t>
  </si>
  <si>
    <t>Qualificare l’immagine, la leggibilità ed il riscontro nazionale ed internazionale del parco</t>
  </si>
  <si>
    <t>Sostenere ed implementare l’offerta tematica (sistema di itinerari, incontri a tema, convegni, ecc.)</t>
  </si>
  <si>
    <t>Rafforzare la rete e l’azione sinergica con gli altri parchi</t>
  </si>
  <si>
    <t>Monitorare e gestire interventi sugli squilibri ecologici</t>
  </si>
  <si>
    <t>Promuovere forme organizzative e volontarie di manutenzione del territorio</t>
  </si>
  <si>
    <t>Promuovere accordi di partenariato tra enti per interventi di risanamento e riqualificazione dissesti idrogeologici</t>
  </si>
  <si>
    <t>Gestire le relazioni con il pubblico/utenti</t>
  </si>
  <si>
    <t>Gestire atti autorizzativi, pareri di competenza dell’ente</t>
  </si>
  <si>
    <t>Sostenere il corretto funzionamento dell’ente sotto il profilo dei servizi e del personale</t>
  </si>
  <si>
    <t>Implementare un processo di motivazione ed apprendimento continuo delle risorse interne dell’ente</t>
  </si>
  <si>
    <t>Completare e/o aggiornare documenti di piano, regolamenti del parco</t>
  </si>
  <si>
    <t>Fundraising</t>
  </si>
  <si>
    <t>1 azione</t>
  </si>
  <si>
    <t>2 azioni</t>
  </si>
  <si>
    <t>10 azioni</t>
  </si>
  <si>
    <t>8 azioni</t>
  </si>
  <si>
    <t>3 azioni</t>
  </si>
  <si>
    <t>5 azioni</t>
  </si>
  <si>
    <t>6 azioni</t>
  </si>
  <si>
    <r>
      <rPr>
        <sz val="10"/>
        <color indexed="17"/>
        <rFont val="Wingdings"/>
        <charset val="2"/>
      </rPr>
      <t>J</t>
    </r>
    <r>
      <rPr>
        <sz val="10"/>
        <color indexed="51"/>
        <rFont val="Wingdings"/>
        <charset val="2"/>
      </rPr>
      <t xml:space="preserve">   </t>
    </r>
  </si>
  <si>
    <r>
      <rPr>
        <sz val="10"/>
        <color indexed="17"/>
        <rFont val="Wingdings"/>
        <charset val="2"/>
      </rPr>
      <t>J</t>
    </r>
    <r>
      <rPr>
        <sz val="10"/>
        <color indexed="51"/>
        <rFont val="Wingdings"/>
        <charset val="2"/>
      </rPr>
      <t xml:space="preserve">   K</t>
    </r>
  </si>
  <si>
    <r>
      <rPr>
        <sz val="10"/>
        <color indexed="17"/>
        <rFont val="Wingdings"/>
        <charset val="2"/>
      </rPr>
      <t>J</t>
    </r>
    <r>
      <rPr>
        <sz val="10"/>
        <color indexed="51"/>
        <rFont val="Wingdings"/>
        <charset val="2"/>
      </rPr>
      <t xml:space="preserve"> </t>
    </r>
  </si>
  <si>
    <r>
      <rPr>
        <sz val="10"/>
        <color indexed="17"/>
        <rFont val="Wingdings"/>
        <charset val="2"/>
      </rPr>
      <t>J</t>
    </r>
    <r>
      <rPr>
        <sz val="10"/>
        <color indexed="51"/>
        <rFont val="Wingdings"/>
        <charset val="2"/>
      </rPr>
      <t xml:space="preserve">   K </t>
    </r>
  </si>
  <si>
    <r>
      <rPr>
        <sz val="10"/>
        <color indexed="17"/>
        <rFont val="Wingdings"/>
        <charset val="2"/>
      </rPr>
      <t>J</t>
    </r>
    <r>
      <rPr>
        <sz val="10"/>
        <color indexed="51"/>
        <rFont val="Wingdings"/>
        <charset val="2"/>
      </rPr>
      <t xml:space="preserve">  </t>
    </r>
  </si>
  <si>
    <t xml:space="preserve">SI </t>
  </si>
  <si>
    <t>NO</t>
  </si>
  <si>
    <t>SI/NO</t>
  </si>
  <si>
    <t>Favorire il raccordo tra le diverse realtà locali del parco</t>
  </si>
  <si>
    <t>No</t>
  </si>
  <si>
    <t>4 azioni</t>
  </si>
  <si>
    <t>Integrare e finalizzare l’operatività del Coordinamento Territoriale per l’Ambiente (CFS-CTA)</t>
  </si>
  <si>
    <t>SI</t>
  </si>
  <si>
    <t>Ambito Obiettivo</t>
  </si>
  <si>
    <t>ALLEGATO 2 ALLA DELIBERA 5/2012:</t>
  </si>
  <si>
    <t>Tabella 2.1 “obiettivi strategici”</t>
  </si>
  <si>
    <t>Note generali</t>
  </si>
  <si>
    <t>Standard di qualità e carte dei servizi</t>
  </si>
  <si>
    <t>no</t>
  </si>
  <si>
    <t>ALLEGATO 3 ALLA DELIBERA 5/2012:</t>
  </si>
  <si>
    <t>Tabella 3.1 “documenti del ciclo”</t>
  </si>
  <si>
    <t>http://www.parcovalgrande.it/amministrazione-trasparente.php?l1=6&amp;l2=1</t>
  </si>
  <si>
    <t>http://www.parcovalgrande.it/amministrazione-trasparente.php?l1=1&amp;l2=1</t>
  </si>
  <si>
    <t>ALLEGATO 4 ALLA DELIBERA 5/2012:</t>
  </si>
  <si>
    <t>Tabella 4.1 Categorie di personale oggetto della valutazione individuale</t>
  </si>
  <si>
    <t>personale valutato (valore assoluto)</t>
  </si>
  <si>
    <t>periodo conclusione valutazioni</t>
  </si>
  <si>
    <t>Quota di personale con comunicazione della valutazione tramite colloquio con valutatore
 (indicare con "X" una delle tre opzioni)</t>
  </si>
  <si>
    <t>mese e anno (mm/aaaa)</t>
  </si>
  <si>
    <t>valutazione ancora in corso (SI/NO)</t>
  </si>
  <si>
    <t>50% - 100%</t>
  </si>
  <si>
    <t>1% -49%</t>
  </si>
  <si>
    <t>Dirigenti di I fascia e assimilabili</t>
  </si>
  <si>
    <t>Dirigenti di II fascia e assimilabili</t>
  </si>
  <si>
    <t>Non dirigenti</t>
  </si>
  <si>
    <t>Tabella 4.2 Peso (%) dei criteri di valutazione</t>
  </si>
  <si>
    <r>
      <t xml:space="preserve">contributo alla </t>
    </r>
    <r>
      <rPr>
        <b/>
        <i/>
        <sz val="11"/>
        <color theme="1"/>
        <rFont val="Times New Roman"/>
        <family val="1"/>
      </rPr>
      <t>performance</t>
    </r>
    <r>
      <rPr>
        <b/>
        <sz val="11"/>
        <color theme="1"/>
        <rFont val="Times New Roman"/>
        <family val="1"/>
      </rPr>
      <t xml:space="preserve"> complessiva dell’amm.ne</t>
    </r>
  </si>
  <si>
    <t>obiettivi organizzativi della struttura di diretta responsabilità</t>
  </si>
  <si>
    <t>capacità di valutazione differenziata dei propri collaboratori</t>
  </si>
  <si>
    <t>obiettivi individuali</t>
  </si>
  <si>
    <t>obiettivi di gruppo</t>
  </si>
  <si>
    <r>
      <t xml:space="preserve">contributo alla </t>
    </r>
    <r>
      <rPr>
        <b/>
        <i/>
        <sz val="11"/>
        <color theme="1"/>
        <rFont val="Times New Roman"/>
        <family val="1"/>
      </rPr>
      <t>performance</t>
    </r>
    <r>
      <rPr>
        <b/>
        <sz val="11"/>
        <color theme="1"/>
        <rFont val="Times New Roman"/>
        <family val="1"/>
      </rPr>
      <t xml:space="preserve"> dell’unità organizzazione di appartenenza</t>
    </r>
  </si>
  <si>
    <t>competenze/ comportamenti professionali e organizzativi posti in essere</t>
  </si>
  <si>
    <t>Tabella 4.3 Distribuzione del personale per classi di punteggio finale</t>
  </si>
  <si>
    <t>personale per classe di punteggio
 (valore assoluto)</t>
  </si>
  <si>
    <t>100%- 90%</t>
  </si>
  <si>
    <t>89%- 60%</t>
  </si>
  <si>
    <t>inferiore al 60%</t>
  </si>
  <si>
    <t>Tabella 4.4 Collegamento alla performance individuale dei criteri di distribuzione della retribuzione di risultato/premi inseriti nel contratto integrativo</t>
  </si>
  <si>
    <t>Si 
(indicare con "X")</t>
  </si>
  <si>
    <t>No
(indicare con "X")</t>
  </si>
  <si>
    <t>(se si) indicare i criteri</t>
  </si>
  <si>
    <t>(se no) motivazioni</t>
  </si>
  <si>
    <t>data di sottoscrizione (gg/mm/aaaa)</t>
  </si>
  <si>
    <t>Dirigenti e assimilabili</t>
  </si>
  <si>
    <t>Tabella 4.5 Obblighi dirigenziali</t>
  </si>
  <si>
    <t>I sistemi di misurazione e valutazione sono stati aggiornati, con il richiamo alle previsioni legislative degli obblighi dirigenziali contenute anche nei recenti provvedimenti legislativi e, in primo luogo, nella legge per la prevenzione della corruzione e dell’illegalità nella pubblica amministrazione?</t>
  </si>
  <si>
    <t>X</t>
  </si>
  <si>
    <t>-</t>
  </si>
  <si>
    <t>x</t>
  </si>
  <si>
    <t xml:space="preserve">Ai sensi del  D.Lgs. 1-8-2011 n. 141, essendo al di sotto delle 15 unità il numero dei dipendenti in servizio, con 1 solo dirigente,  il personale  non è stato distiubuito in classi di punteggio;  </t>
  </si>
  <si>
    <t>K</t>
  </si>
  <si>
    <t>1  2</t>
  </si>
  <si>
    <r>
      <rPr>
        <sz val="10"/>
        <color indexed="17"/>
        <rFont val="Wingdings"/>
        <charset val="2"/>
      </rPr>
      <t>J</t>
    </r>
    <r>
      <rPr>
        <sz val="10"/>
        <color indexed="51"/>
        <rFont val="Wingdings"/>
        <charset val="2"/>
      </rPr>
      <t xml:space="preserve">  K </t>
    </r>
  </si>
  <si>
    <t>2  1</t>
  </si>
  <si>
    <t xml:space="preserve">per il Direttore dell'Ente Parco la retribuzione di risultato è prevista dal CCNL Dirigenti II fascia AREA VI quantificata in base ai criteri dettati dal Ministero Vigilante </t>
  </si>
  <si>
    <t>Gestire habitat e specie prioritarie (Direttive europee)</t>
  </si>
  <si>
    <t>Integrare e valorizzare compiti e ruolo CFS-CTA</t>
  </si>
  <si>
    <t>Contenimento della spesa</t>
  </si>
  <si>
    <t>Pari opportunità</t>
  </si>
  <si>
    <t xml:space="preserve"> SI </t>
  </si>
  <si>
    <t>Si</t>
  </si>
  <si>
    <t>Aumento delle conoscenze, tra gli stakeholder, sulle risorse naturali del parco</t>
  </si>
  <si>
    <t>Coinvolgimento comunità locali in progetti congiunti.</t>
  </si>
  <si>
    <t>Diffusione e aumento della conoscenza tra utenze  e residenti del parco sul significato della wilderness. Azioni sinergiche con altri soggetti pubblici/privati per studi e ricerche sulla biodiversità. Ampliamento dell’area protetta  Aumento delle conoscenze, tra gli stakeholder, sulle risorse naturali del parco. Incremento azioni dirette e/o indirette di conservazione degli habitat prioritari. Conservazione ecomosaico del parco con azioni/interventi di frammentazione. Coinvolgimento associazioni locali (volontariato, pescatori, ecc.).</t>
  </si>
  <si>
    <t>Azioni sinergiche con altri soggetti pubblici/privati per studi e ricerche sulla biodiversità. Ampliamento dell’area protetta. Aumento delle conoscenze, tra gli stakeholder, sulle risorse naturali del parco.</t>
  </si>
  <si>
    <t>Aumento delle conoscenze, tra gli stakeholder, sulle risorse naturali del parco. Coinvolgimento associazioni locali (volontariato, pescatori, ecc.). Condivisione delle singole azioni del piano di contenimento dei cinghiali con le popolazioni locali.</t>
  </si>
  <si>
    <t>Ampliamento dell’area protetta. Aumento della conoscenza del valore e del patrimonio geologico/geomorfologico del parco. Convergenza di più attori/partner per la promozione e la valorizzazione del patrimonio geologico/geomorfologico del parco</t>
  </si>
  <si>
    <t>Azioni sinergiche con altri soggetti pubblici/privati per studi e ricerche sulla biodiversità. Ampliamento dell’area protetta. Aumento delle conoscenze, tra gli stakeholder, sulle risorse naturali del parco. Coinvolgimento associazioni locali (volontariato, pescatori, ecc.)</t>
  </si>
  <si>
    <t>Aumento della conoscenza dell’utenza sul valore dei beni culturali. Accrescimento della conoscenza dei residenti sul valore del patrimonio materiale ed immateriale. Coinvolgimento comunità locali in progetti congiunti.</t>
  </si>
  <si>
    <t>Accrescimento della conoscenza dei residenti sul valore del patrimonio materiale ed immateriale. Coinvolgimento comunità locali in progetti congiunti.</t>
  </si>
  <si>
    <t>Coinvolgimento delle rappresentanze/istituzioni locali in progetti finalizzati. Coinvolgimento degli attori locali in progetti finalizzati</t>
  </si>
  <si>
    <t>Incremento delle conoscenze scientifiche del territorio del parco</t>
  </si>
  <si>
    <t>Mantenimento e qualificazione del sistema dell’offerta di servizi del parco.</t>
  </si>
  <si>
    <t>Mantenimento e qualificazione del sistema dell’offerta di servizi del parco. Diversificazione dell’offerta di servizi su target specifici.</t>
  </si>
  <si>
    <t>Coinvolgimento e condivisione con le realtà locali delle conoscenze, delle strategie, delle azioni e degli strumenti del piano di gestione dell’area SIC/ZPS del parco</t>
  </si>
  <si>
    <t>Incremento delle azioni congiunte con l’associazionismo ed il volontariato nel territorio del parco.</t>
  </si>
  <si>
    <t>Miglioramento delle condizioni complessive della rete delle percorrenze e dei territori sottesi degradati (su progetti programmati).</t>
  </si>
  <si>
    <t>Miglioramento tempi di risposta all’utenza esterna (sulla base di obiettivi indicati dai servizi). Miglioramento della trasparenza.</t>
  </si>
  <si>
    <t>Miglioramento tempi di risposta all’utenza esterna (sulla base di obiettivi indicati dai servizi).</t>
  </si>
  <si>
    <t>Miglioramento tempi di risposta all’utenza esterna (sulla base di obiettivi indicati dai servizi). Miglioramento della trasparenza Pervasività/condivisione delle funzioni tra servizi diversi. Integrazione interna attività uffici. Permeabilità competenze e professionalità.</t>
  </si>
  <si>
    <t>Permeabilità competenze e professionalità.</t>
  </si>
  <si>
    <t>Miglioramento tempi di risposta all’utenza esterna (sulla base di obiettivi indicati dai servizi). Aggiornamento strumenti di governo e regolazione.</t>
  </si>
  <si>
    <t>Pervasività/condivisione delle funzioni tra servizi diversi. Integrazione interna attività uffici.</t>
  </si>
  <si>
    <t>Reperimento risorse esterne</t>
  </si>
  <si>
    <t>1 azioni</t>
  </si>
  <si>
    <r>
      <rPr>
        <sz val="10"/>
        <color indexed="17"/>
        <rFont val="Wingdings"/>
        <charset val="2"/>
      </rPr>
      <t>J</t>
    </r>
    <r>
      <rPr>
        <sz val="10"/>
        <color indexed="51"/>
        <rFont val="Wingdings"/>
        <charset val="2"/>
      </rPr>
      <t xml:space="preserve">   K   </t>
    </r>
  </si>
  <si>
    <t xml:space="preserve">1  2  </t>
  </si>
  <si>
    <r>
      <rPr>
        <sz val="10"/>
        <color indexed="17"/>
        <rFont val="Wingdings"/>
        <charset val="2"/>
      </rPr>
      <t>J</t>
    </r>
    <r>
      <rPr>
        <sz val="10"/>
        <color indexed="51"/>
        <rFont val="Wingdings"/>
        <charset val="2"/>
      </rPr>
      <t/>
    </r>
  </si>
  <si>
    <r>
      <rPr>
        <sz val="10"/>
        <color indexed="17"/>
        <rFont val="Wingdings"/>
        <charset val="2"/>
      </rPr>
      <t>J</t>
    </r>
    <r>
      <rPr>
        <sz val="10"/>
        <color indexed="51"/>
        <rFont val="Wingdings"/>
        <charset val="2"/>
      </rPr>
      <t xml:space="preserve">  K   </t>
    </r>
  </si>
  <si>
    <t>J</t>
  </si>
  <si>
    <r>
      <rPr>
        <sz val="10"/>
        <color indexed="17"/>
        <rFont val="Wingdings"/>
        <charset val="2"/>
      </rPr>
      <t>J</t>
    </r>
    <r>
      <rPr>
        <sz val="10"/>
        <color indexed="51"/>
        <rFont val="Wingdings"/>
        <charset val="2"/>
      </rPr>
      <t xml:space="preserve">  K</t>
    </r>
  </si>
  <si>
    <t>9  1</t>
  </si>
  <si>
    <t>Risorse Finanziarie  (*) (**)</t>
  </si>
  <si>
    <t>\</t>
  </si>
  <si>
    <t>Spesa ricompresa nell'obbiettivo Preservare la biodiversità e assecondare le dinamiche della wilderness</t>
  </si>
  <si>
    <t>http://www.parcovalgrande.it/documentitrasparenza/amministrazione_trasparente/PNVGR-amm-trasp-55.pdf</t>
  </si>
  <si>
    <t>http://www.parcovalgrande.it/amministrazione-trasparente.php?l1=16&amp;l2=1</t>
  </si>
  <si>
    <t>peraltro sono stati attribuiti punteggi al personale dipendente  variabili tra l'85 e il 94 % del punteggio massimo attribuibile, in riferimento a cui è stata erogata l'intera quota del fondo produttività</t>
  </si>
  <si>
    <t>il  fondo da destinare ai trattamenti accessori del personale è stato interamente erogato in base ai criteri stabiliti dal Sistema di Valutazione della Performance dell’Ente Parco e secondo gli obbiettivi contenuti nel Piano Performance 2014 -2016  approvato il 31.01.2014.</t>
  </si>
  <si>
    <t>13 azioni</t>
  </si>
  <si>
    <t xml:space="preserve">11  2  </t>
  </si>
  <si>
    <t xml:space="preserve"> K   </t>
  </si>
  <si>
    <t>Note</t>
  </si>
  <si>
    <t xml:space="preserve">2  2  </t>
  </si>
  <si>
    <t>Accrescimento della conoscenza dei residenti sul valore del patrimonio materiale ed immateriale. Coinvolgimento comunità locali in progetti congiunti</t>
  </si>
  <si>
    <t>Accrescimento della conoscenza dei residenti sul valore del patrimonio materiale ed immateriale. Coinvolgimento comunità locali in progetti congiunti. Mantenimento e sviluppo di azioni ed iniziative congiunte con il  “Comitato donne del parco”.</t>
  </si>
  <si>
    <t xml:space="preserve">6  2  </t>
  </si>
  <si>
    <t xml:space="preserve">1  1  </t>
  </si>
  <si>
    <t>Coinvolgimento delle rappresentanze/istituzioni locali in progetti finalizzati. Attivazione di progetti in ambito rurale</t>
  </si>
  <si>
    <t xml:space="preserve">Valorizzazione competitiva delle produzioni locali. </t>
  </si>
  <si>
    <t>1 azion2</t>
  </si>
  <si>
    <t>Coinvolgimento delle rappresentanze/istituzioni locali in progetti finalizzati. Sostegno e promozione offerta turistica operatori locali. Coinvolgimento degli attori locali in progetti finalizzati.</t>
  </si>
  <si>
    <t>6  azioni</t>
  </si>
  <si>
    <t xml:space="preserve">3   1  2  </t>
  </si>
  <si>
    <r>
      <rPr>
        <sz val="10"/>
        <color indexed="17"/>
        <rFont val="Wingdings"/>
        <charset val="2"/>
      </rPr>
      <t>J</t>
    </r>
    <r>
      <rPr>
        <sz val="10"/>
        <color indexed="51"/>
        <rFont val="Wingdings"/>
        <charset val="2"/>
      </rPr>
      <t xml:space="preserve">   K  </t>
    </r>
    <r>
      <rPr>
        <sz val="10"/>
        <color rgb="FFFF0000"/>
        <rFont val="Wingdings"/>
        <charset val="2"/>
      </rPr>
      <t>L</t>
    </r>
  </si>
  <si>
    <t>Incremento tra i diversi soggetti (scuole, associazioni, cittadini, turisti) della conoscenza del parco e delle sue attività. Incremento attività gestite dalle guide del parco/operatori turistici. Incremento visitatori strutture del parco (CV, CEA, ecc.).Innovare la comunicazione turistica</t>
  </si>
  <si>
    <t>7   1</t>
  </si>
  <si>
    <t xml:space="preserve">Incremento della partecipazione ad attività specifiche del parco da parte degli stakeholder locali (volontariato, CAI, cittadini, Donne del parco, amministratori). </t>
  </si>
  <si>
    <t>2   1</t>
  </si>
  <si>
    <t>Incremento tra i diversi soggetti (scuole, associazioni, cittadini, turisti) della conoscenza del parco e delle sue attività.Sensibilizzazione dellecomunità locali e dei visitatori del parco sul tema della convivenza con il lupo.</t>
  </si>
  <si>
    <t xml:space="preserve">Mantenimento e qualificazione del sistema dell’offerta di servizi del parco. Incremento dell’offerta dei servizi. Diversificazione dell’offerta di servizi su target specifici. Incremento dell’offerta di servizi a sostegno alla mobilità dolce </t>
  </si>
  <si>
    <t>4   4</t>
  </si>
  <si>
    <t>2   3</t>
  </si>
  <si>
    <t>Implementazione strumenti di qualificazione/certificazione. Rafforzamento identità (storico, culturale, paesaggistica) del territorio transfrontaliero</t>
  </si>
  <si>
    <t xml:space="preserve">Rafforzamento della presenza del Parco sul territorio in sinergia con il CFS-CTA. </t>
  </si>
  <si>
    <t>2  2</t>
  </si>
  <si>
    <t>Contenimento presenza cinghiale</t>
  </si>
  <si>
    <r>
      <t xml:space="preserve">J  </t>
    </r>
    <r>
      <rPr>
        <sz val="10"/>
        <color rgb="FFFFFF00"/>
        <rFont val="Wingdings"/>
        <charset val="2"/>
      </rPr>
      <t>K</t>
    </r>
  </si>
  <si>
    <t xml:space="preserve">1   1  1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</si>
</sst>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7" x14ac:knownFonts="1">
    <font>
      <sz val="11"/>
      <color theme="1"/>
      <name val="Calibri"/>
      <family val="2"/>
      <scheme val="minor"/>
    </font>
    <font>
      <b/>
      <sz val="12"/>
      <color indexed="9"/>
      <name val="Times New Roman"/>
      <family val="1"/>
    </font>
    <font>
      <i/>
      <sz val="12"/>
      <color indexed="8"/>
      <name val="Times New Roman"/>
      <family val="1"/>
    </font>
    <font>
      <sz val="10"/>
      <color indexed="51"/>
      <name val="Wingdings"/>
      <charset val="2"/>
    </font>
    <font>
      <sz val="10"/>
      <color indexed="17"/>
      <name val="Wingdings"/>
      <charset val="2"/>
    </font>
    <font>
      <sz val="11"/>
      <color theme="1"/>
      <name val="Calibri"/>
      <family val="2"/>
      <scheme val="minor"/>
    </font>
    <font>
      <b/>
      <sz val="12"/>
      <color rgb="FFFFFFFF"/>
      <name val="Times New Roman"/>
      <family val="1"/>
    </font>
    <font>
      <sz val="12"/>
      <color rgb="FF000000"/>
      <name val="Times New Roman"/>
      <family val="1"/>
    </font>
    <font>
      <sz val="12"/>
      <color theme="1"/>
      <name val="Calibri"/>
      <family val="2"/>
      <scheme val="minor"/>
    </font>
    <font>
      <b/>
      <sz val="11"/>
      <color theme="1"/>
      <name val="Arial"/>
      <family val="2"/>
    </font>
    <font>
      <sz val="10"/>
      <color rgb="FFFFC000"/>
      <name val="Wingdings"/>
      <charset val="2"/>
    </font>
    <font>
      <u/>
      <sz val="11"/>
      <color theme="10"/>
      <name val="Calibri"/>
      <family val="2"/>
      <scheme val="minor"/>
    </font>
    <font>
      <b/>
      <i/>
      <sz val="12"/>
      <color rgb="FFFFFFFF"/>
      <name val="Times New Roman"/>
      <family val="1"/>
    </font>
    <font>
      <b/>
      <i/>
      <sz val="16"/>
      <color theme="1"/>
      <name val="Times New Roman"/>
      <family val="1"/>
    </font>
    <font>
      <i/>
      <sz val="16"/>
      <color theme="1"/>
      <name val="Times New Roman"/>
      <family val="1"/>
    </font>
    <font>
      <sz val="11"/>
      <color rgb="FF000000"/>
      <name val="Times New Roman"/>
      <family val="1"/>
    </font>
    <font>
      <b/>
      <sz val="12"/>
      <color theme="1"/>
      <name val="Calibri"/>
      <family val="2"/>
      <scheme val="minor"/>
    </font>
    <font>
      <sz val="11"/>
      <color theme="1"/>
      <name val="Times New Roman"/>
      <family val="1"/>
    </font>
    <font>
      <b/>
      <sz val="16"/>
      <color theme="1"/>
      <name val="Times New Roman"/>
      <family val="1"/>
    </font>
    <font>
      <b/>
      <sz val="11"/>
      <color theme="1"/>
      <name val="Times New Roman"/>
      <family val="1"/>
    </font>
    <font>
      <b/>
      <i/>
      <sz val="11"/>
      <color theme="1"/>
      <name val="Times New Roman"/>
      <family val="1"/>
    </font>
    <font>
      <sz val="12"/>
      <color theme="1"/>
      <name val="Times New Roman"/>
      <family val="1"/>
    </font>
    <font>
      <sz val="10"/>
      <color theme="1"/>
      <name val="Wingdings"/>
      <charset val="2"/>
    </font>
    <font>
      <sz val="10"/>
      <color rgb="FFFF0000"/>
      <name val="Wingdings"/>
      <charset val="2"/>
    </font>
    <font>
      <sz val="10"/>
      <color rgb="FFFFFF00"/>
      <name val="Wingdings"/>
      <charset val="2"/>
    </font>
    <font>
      <sz val="11"/>
      <color theme="1"/>
      <name val="Cambria"/>
      <family val="1"/>
    </font>
    <font>
      <sz val="12"/>
      <color rgb="FFFFFF00"/>
      <name val="Wingdings"/>
      <charset val="2"/>
    </font>
  </fonts>
  <fills count="4">
    <fill>
      <patternFill patternType="none"/>
    </fill>
    <fill>
      <patternFill patternType="gray125"/>
    </fill>
    <fill>
      <patternFill patternType="solid">
        <fgColor rgb="FF4F81BD"/>
        <bgColor indexed="64"/>
      </patternFill>
    </fill>
    <fill>
      <patternFill patternType="darkDown">
        <bgColor rgb="FF757575"/>
      </patternFill>
    </fill>
  </fills>
  <borders count="13">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1" fillId="0" borderId="0" applyNumberFormat="0" applyFill="0" applyBorder="0" applyAlignment="0" applyProtection="0"/>
    <xf numFmtId="43" fontId="5" fillId="0" borderId="0" applyFont="0" applyFill="0" applyBorder="0" applyAlignment="0" applyProtection="0"/>
  </cellStyleXfs>
  <cellXfs count="75">
    <xf numFmtId="0" fontId="0" fillId="0" borderId="0" xfId="0"/>
    <xf numFmtId="0" fontId="6" fillId="2"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8" fillId="0" borderId="0" xfId="0" applyFont="1" applyBorder="1" applyAlignment="1">
      <alignmen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vertical="center" wrapText="1"/>
    </xf>
    <xf numFmtId="0" fontId="9" fillId="0" borderId="5" xfId="0" applyFont="1" applyBorder="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0" fillId="0" borderId="4" xfId="0" applyBorder="1" applyAlignment="1">
      <alignment vertical="center" wrapText="1"/>
    </xf>
    <xf numFmtId="0" fontId="8" fillId="0" borderId="5" xfId="0" applyFont="1" applyBorder="1" applyAlignment="1">
      <alignment vertical="center"/>
    </xf>
    <xf numFmtId="0" fontId="8" fillId="0" borderId="5" xfId="0" applyFont="1" applyBorder="1" applyAlignment="1">
      <alignment horizontal="right" vertical="center" wrapText="1"/>
    </xf>
    <xf numFmtId="0" fontId="8" fillId="0" borderId="0" xfId="0" applyFont="1" applyAlignment="1">
      <alignment horizontal="center" vertical="center"/>
    </xf>
    <xf numFmtId="1" fontId="8" fillId="0" borderId="6" xfId="0" applyNumberFormat="1"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vertical="center"/>
    </xf>
    <xf numFmtId="15" fontId="7" fillId="0" borderId="3" xfId="0" applyNumberFormat="1" applyFont="1" applyFill="1" applyBorder="1" applyAlignment="1">
      <alignment horizontal="left" vertical="center" wrapText="1"/>
    </xf>
    <xf numFmtId="15" fontId="7" fillId="0" borderId="7" xfId="0" applyNumberFormat="1" applyFont="1" applyFill="1" applyBorder="1" applyAlignment="1">
      <alignment horizontal="left" vertical="center" wrapText="1"/>
    </xf>
    <xf numFmtId="0" fontId="12" fillId="2" borderId="8" xfId="0" applyFont="1" applyFill="1" applyBorder="1" applyAlignment="1">
      <alignment horizontal="center" vertical="center" wrapText="1"/>
    </xf>
    <xf numFmtId="0" fontId="8" fillId="0" borderId="4" xfId="0" applyFont="1" applyBorder="1" applyAlignment="1">
      <alignment vertical="center"/>
    </xf>
    <xf numFmtId="0" fontId="13" fillId="0" borderId="0" xfId="0" applyFont="1"/>
    <xf numFmtId="0" fontId="14" fillId="0" borderId="0" xfId="0" applyFont="1"/>
    <xf numFmtId="0" fontId="15" fillId="0" borderId="4" xfId="0" applyFont="1" applyBorder="1" applyAlignment="1">
      <alignment horizontal="center" vertical="center" wrapText="1"/>
    </xf>
    <xf numFmtId="0" fontId="16" fillId="0" borderId="0" xfId="0" applyFont="1" applyAlignment="1">
      <alignment vertical="center"/>
    </xf>
    <xf numFmtId="43" fontId="8" fillId="0" borderId="4" xfId="0" applyNumberFormat="1" applyFont="1" applyBorder="1" applyAlignment="1">
      <alignment vertical="center"/>
    </xf>
    <xf numFmtId="43" fontId="8" fillId="0" borderId="4" xfId="0" applyNumberFormat="1" applyFont="1" applyBorder="1" applyAlignment="1">
      <alignment horizontal="center" vertical="center"/>
    </xf>
    <xf numFmtId="0" fontId="17"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19" fillId="0" borderId="4" xfId="0" applyFont="1" applyBorder="1" applyAlignment="1">
      <alignment horizontal="center" vertical="center" wrapText="1"/>
    </xf>
    <xf numFmtId="9" fontId="19" fillId="0" borderId="4"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4"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justify" vertical="center" wrapText="1"/>
    </xf>
    <xf numFmtId="0" fontId="11" fillId="0" borderId="4" xfId="1" applyBorder="1" applyAlignment="1">
      <alignment wrapText="1"/>
    </xf>
    <xf numFmtId="17" fontId="17" fillId="0" borderId="4" xfId="0" applyNumberFormat="1" applyFont="1" applyBorder="1" applyAlignment="1">
      <alignment horizontal="center" vertical="center" wrapText="1"/>
    </xf>
    <xf numFmtId="14" fontId="17" fillId="0" borderId="4" xfId="0" applyNumberFormat="1" applyFont="1" applyBorder="1" applyAlignment="1">
      <alignment horizontal="justify" vertical="center" wrapText="1"/>
    </xf>
    <xf numFmtId="0" fontId="21" fillId="0" borderId="0" xfId="0" applyFont="1" applyAlignment="1">
      <alignment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8" fillId="0" borderId="6" xfId="0" applyFont="1" applyBorder="1" applyAlignment="1">
      <alignment vertical="center"/>
    </xf>
    <xf numFmtId="0" fontId="10" fillId="0" borderId="4" xfId="0" applyFont="1" applyBorder="1" applyAlignment="1">
      <alignment horizontal="center" vertical="center" wrapText="1"/>
    </xf>
    <xf numFmtId="1" fontId="8" fillId="0" borderId="0" xfId="0" applyNumberFormat="1" applyFont="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4" xfId="0" applyFont="1" applyBorder="1" applyAlignment="1">
      <alignment vertical="center" wrapText="1"/>
    </xf>
    <xf numFmtId="0" fontId="17" fillId="0" borderId="4" xfId="0" applyNumberFormat="1" applyFont="1" applyBorder="1" applyAlignment="1">
      <alignment horizontal="left"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4" xfId="0" applyFont="1" applyBorder="1" applyAlignment="1">
      <alignment horizontal="center" vertical="center" wrapText="1"/>
    </xf>
    <xf numFmtId="0" fontId="9" fillId="0" borderId="5" xfId="0" applyFont="1" applyFill="1" applyBorder="1" applyAlignment="1">
      <alignment vertical="center" wrapText="1"/>
    </xf>
    <xf numFmtId="0" fontId="9" fillId="0" borderId="4" xfId="0" applyFont="1" applyFill="1" applyBorder="1" applyAlignment="1">
      <alignment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wrapText="1"/>
    </xf>
    <xf numFmtId="0" fontId="8" fillId="0" borderId="6" xfId="0" applyFont="1" applyFill="1" applyBorder="1" applyAlignment="1">
      <alignment vertical="center" wrapText="1"/>
    </xf>
    <xf numFmtId="0" fontId="8" fillId="0" borderId="5" xfId="0" applyFont="1" applyFill="1" applyBorder="1" applyAlignment="1">
      <alignment horizontal="center" vertical="center" textRotation="255" wrapText="1"/>
    </xf>
    <xf numFmtId="0" fontId="22" fillId="0" borderId="4" xfId="0" applyFont="1" applyFill="1" applyBorder="1" applyAlignment="1">
      <alignment horizontal="center" vertical="center" textRotation="255" wrapText="1"/>
    </xf>
    <xf numFmtId="1" fontId="8" fillId="0" borderId="6" xfId="0" applyNumberFormat="1" applyFont="1" applyFill="1" applyBorder="1" applyAlignment="1">
      <alignment horizontal="center" vertical="center"/>
    </xf>
    <xf numFmtId="0" fontId="8" fillId="0" borderId="4" xfId="0" applyFont="1" applyFill="1" applyBorder="1" applyAlignment="1">
      <alignment vertical="center"/>
    </xf>
    <xf numFmtId="0" fontId="8" fillId="0" borderId="0" xfId="0" applyFont="1" applyFill="1" applyAlignment="1">
      <alignment vertical="center"/>
    </xf>
    <xf numFmtId="0" fontId="8" fillId="0" borderId="5" xfId="0" applyFont="1" applyFill="1" applyBorder="1" applyAlignment="1">
      <alignment vertical="center"/>
    </xf>
    <xf numFmtId="0" fontId="3" fillId="0" borderId="4"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wrapText="1"/>
    </xf>
    <xf numFmtId="0" fontId="8" fillId="0" borderId="6" xfId="0" applyFont="1" applyFill="1" applyBorder="1" applyAlignment="1">
      <alignment horizontal="center" vertical="center"/>
    </xf>
    <xf numFmtId="0" fontId="0" fillId="0" borderId="4" xfId="0" applyFill="1" applyBorder="1" applyAlignment="1">
      <alignment vertical="center" wrapText="1"/>
    </xf>
    <xf numFmtId="43" fontId="8" fillId="0" borderId="0" xfId="2" applyFont="1" applyFill="1" applyAlignment="1">
      <alignment horizontal="center" vertical="center"/>
    </xf>
    <xf numFmtId="0" fontId="4" fillId="0" borderId="4" xfId="0" applyFont="1" applyFill="1" applyBorder="1" applyAlignment="1">
      <alignment horizontal="center" vertical="center" textRotation="255" wrapText="1"/>
    </xf>
    <xf numFmtId="0" fontId="25" fillId="0" borderId="0" xfId="0" applyFont="1" applyFill="1" applyAlignment="1">
      <alignment vertical="center"/>
    </xf>
    <xf numFmtId="0" fontId="26" fillId="0" borderId="4" xfId="0" applyFont="1" applyFill="1" applyBorder="1" applyAlignment="1">
      <alignment horizontal="center" vertical="center" textRotation="255" wrapText="1"/>
    </xf>
    <xf numFmtId="0" fontId="24" fillId="0" borderId="4" xfId="0" applyFont="1" applyFill="1" applyBorder="1" applyAlignment="1">
      <alignment horizontal="center" vertical="center" textRotation="255" wrapText="1"/>
    </xf>
  </cellXfs>
  <cellStyles count="3">
    <cellStyle name="Collegamento ipertestuale" xfId="1" builtinId="8"/>
    <cellStyle name="Migliaia" xfId="2" builtin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38100</xdr:rowOff>
    </xdr:from>
    <xdr:to>
      <xdr:col>8</xdr:col>
      <xdr:colOff>0</xdr:colOff>
      <xdr:row>52</xdr:row>
      <xdr:rowOff>127000</xdr:rowOff>
    </xdr:to>
    <xdr:sp macro="" textlink="">
      <xdr:nvSpPr>
        <xdr:cNvPr id="2" name="CasellaDiTesto 1"/>
        <xdr:cNvSpPr txBox="1"/>
      </xdr:nvSpPr>
      <xdr:spPr>
        <a:xfrm>
          <a:off x="0" y="53073300"/>
          <a:ext cx="127254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a:t>(**) Le voci di bilancio sono strutturate per capitoli non riconducibili automaticamente ai singoli obbiettivi, bensì</a:t>
          </a:r>
          <a:r>
            <a:rPr lang="it-IT" sz="1200" baseline="0"/>
            <a:t> ad </a:t>
          </a:r>
          <a:r>
            <a:rPr lang="it-IT" sz="1200"/>
            <a:t>azioni che non corrispondono in maniera univoca agli</a:t>
          </a:r>
          <a:r>
            <a:rPr lang="it-IT" sz="1200" baseline="0"/>
            <a:t> stessi</a:t>
          </a:r>
          <a:r>
            <a:rPr lang="it-IT" sz="1200"/>
            <a:t>.  In questa sede si evidenzia quindi la correlazione tra  risorse finanziarie e obbietivi , nonché laddove non contemplate risorse a bilancio, la realizzazione delle attività con azioni e attività dirette in capo alle risorse umane dei servizi coinvolti</a:t>
          </a:r>
        </a:p>
      </xdr:txBody>
    </xdr:sp>
    <xdr:clientData/>
  </xdr:twoCellAnchor>
  <xdr:twoCellAnchor>
    <xdr:from>
      <xdr:col>0</xdr:col>
      <xdr:colOff>12700</xdr:colOff>
      <xdr:row>43</xdr:row>
      <xdr:rowOff>12700</xdr:rowOff>
    </xdr:from>
    <xdr:to>
      <xdr:col>8</xdr:col>
      <xdr:colOff>12700</xdr:colOff>
      <xdr:row>47</xdr:row>
      <xdr:rowOff>139700</xdr:rowOff>
    </xdr:to>
    <xdr:sp macro="" textlink="">
      <xdr:nvSpPr>
        <xdr:cNvPr id="3" name="CasellaDiTesto 2"/>
        <xdr:cNvSpPr txBox="1"/>
      </xdr:nvSpPr>
      <xdr:spPr>
        <a:xfrm>
          <a:off x="596900" y="50063400"/>
          <a:ext cx="133350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a:t>(*) legenda campo Risorse finaziarie:</a:t>
          </a:r>
        </a:p>
        <a:p>
          <a:r>
            <a:rPr lang="it-IT" sz="1200"/>
            <a:t> SI: tutte le azioni previste disponevano di un budget nel bilancio di previsione </a:t>
          </a:r>
        </a:p>
        <a:p>
          <a:r>
            <a:rPr lang="it-IT" sz="1200"/>
            <a:t>NO: le azioni non prevedono oneri finanziari diretti a carico del bilancio dell'Ente Parco, ma vengono realizzate con lavoro degli uffici e/o budget gestiti da partner di progetto </a:t>
          </a:r>
        </a:p>
        <a:p>
          <a:r>
            <a:rPr lang="it-IT" sz="1200"/>
            <a:t>SI/NO: alcune azioni hanno un budget adeguato rispetto agli output attesi, altre vengono realizzate con lavoro degli uffici </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parcovalgrande.it/amministrazione-trasparente.php?l1=16&amp;l2=1" TargetMode="External"/><Relationship Id="rId2" Type="http://schemas.openxmlformats.org/officeDocument/2006/relationships/hyperlink" Target="http://www.parcovalgrande.it/amministrazione-trasparente.php?l1=6&amp;l2=1" TargetMode="External"/><Relationship Id="rId1" Type="http://schemas.openxmlformats.org/officeDocument/2006/relationships/hyperlink" Target="http://www.parcovalgrande.it/amministrazione-trasparente.php?l1=1&amp;l2=1" TargetMode="External"/><Relationship Id="rId5" Type="http://schemas.openxmlformats.org/officeDocument/2006/relationships/printerSettings" Target="../printerSettings/printerSettings2.bin"/><Relationship Id="rId4" Type="http://schemas.openxmlformats.org/officeDocument/2006/relationships/hyperlink" Target="http://www.parcovalgrande.it/documentitrasparenza/amministrazione_trasparente/PNVGR-amm-trasp-55.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view="pageBreakPreview" topLeftCell="A37" zoomScale="90" zoomScaleNormal="89" zoomScaleSheetLayoutView="90" workbookViewId="0">
      <selection activeCell="D32" sqref="D32"/>
    </sheetView>
  </sheetViews>
  <sheetFormatPr defaultColWidth="8.7109375" defaultRowHeight="15.75" x14ac:dyDescent="0.25"/>
  <cols>
    <col min="1" max="2" width="40.7109375" style="4" customWidth="1"/>
    <col min="3" max="3" width="19.7109375" style="13" customWidth="1"/>
    <col min="4" max="4" width="43.5703125" style="9" customWidth="1"/>
    <col min="5" max="5" width="11.28515625" style="8" customWidth="1"/>
    <col min="6" max="6" width="6.5703125" style="9" customWidth="1"/>
    <col min="7" max="7" width="5.28515625" style="41" customWidth="1"/>
    <col min="8" max="8" width="20.42578125" style="13" customWidth="1"/>
    <col min="9" max="9" width="30.85546875" style="8" customWidth="1"/>
    <col min="10" max="16384" width="8.7109375" style="8"/>
  </cols>
  <sheetData>
    <row r="1" spans="1:9" ht="20.25" x14ac:dyDescent="0.3">
      <c r="A1" s="21" t="s">
        <v>67</v>
      </c>
    </row>
    <row r="2" spans="1:9" ht="20.25" x14ac:dyDescent="0.3">
      <c r="A2" s="22" t="s">
        <v>68</v>
      </c>
    </row>
    <row r="3" spans="1:9" ht="78.75" x14ac:dyDescent="0.25">
      <c r="A3" s="6" t="s">
        <v>11</v>
      </c>
      <c r="B3" s="6" t="s">
        <v>66</v>
      </c>
      <c r="C3" s="5" t="s">
        <v>156</v>
      </c>
      <c r="D3" s="5" t="s">
        <v>0</v>
      </c>
      <c r="E3" s="5" t="s">
        <v>1</v>
      </c>
      <c r="F3" s="46" t="s">
        <v>157</v>
      </c>
      <c r="G3" s="47"/>
      <c r="H3" s="5" t="s">
        <v>12</v>
      </c>
      <c r="I3" s="6" t="s">
        <v>166</v>
      </c>
    </row>
    <row r="4" spans="1:9" s="64" customFormat="1" ht="204.75" x14ac:dyDescent="0.25">
      <c r="A4" s="55" t="s">
        <v>13</v>
      </c>
      <c r="B4" s="56" t="s">
        <v>70</v>
      </c>
      <c r="C4" s="57" t="s">
        <v>58</v>
      </c>
      <c r="D4" s="58" t="s">
        <v>127</v>
      </c>
      <c r="E4" s="59" t="s">
        <v>163</v>
      </c>
      <c r="F4" s="60" t="s">
        <v>164</v>
      </c>
      <c r="G4" s="61" t="s">
        <v>149</v>
      </c>
      <c r="H4" s="62">
        <f>(11*1+2*0.75)/13*100</f>
        <v>96.15384615384616</v>
      </c>
      <c r="I4" s="63"/>
    </row>
    <row r="5" spans="1:9" s="64" customFormat="1" ht="78.75" x14ac:dyDescent="0.25">
      <c r="A5" s="55" t="s">
        <v>14</v>
      </c>
      <c r="B5" s="56" t="s">
        <v>70</v>
      </c>
      <c r="C5" s="57" t="s">
        <v>58</v>
      </c>
      <c r="D5" s="58" t="s">
        <v>128</v>
      </c>
      <c r="E5" s="65" t="s">
        <v>50</v>
      </c>
      <c r="F5" s="60">
        <v>3</v>
      </c>
      <c r="G5" s="66" t="s">
        <v>165</v>
      </c>
      <c r="H5" s="62">
        <f>(3*0.75)/3*100</f>
        <v>75</v>
      </c>
      <c r="I5" s="63"/>
    </row>
    <row r="6" spans="1:9" s="64" customFormat="1" ht="110.25" x14ac:dyDescent="0.25">
      <c r="A6" s="55" t="s">
        <v>15</v>
      </c>
      <c r="B6" s="56" t="s">
        <v>70</v>
      </c>
      <c r="C6" s="57" t="s">
        <v>58</v>
      </c>
      <c r="D6" s="58" t="s">
        <v>129</v>
      </c>
      <c r="E6" s="65" t="s">
        <v>63</v>
      </c>
      <c r="F6" s="60">
        <v>4</v>
      </c>
      <c r="G6" s="61" t="s">
        <v>151</v>
      </c>
      <c r="H6" s="62">
        <v>100</v>
      </c>
      <c r="I6" s="63"/>
    </row>
    <row r="7" spans="1:9" s="64" customFormat="1" ht="110.25" x14ac:dyDescent="0.25">
      <c r="A7" s="55" t="s">
        <v>16</v>
      </c>
      <c r="B7" s="56" t="s">
        <v>70</v>
      </c>
      <c r="C7" s="57" t="s">
        <v>58</v>
      </c>
      <c r="D7" s="58" t="s">
        <v>130</v>
      </c>
      <c r="E7" s="65" t="s">
        <v>52</v>
      </c>
      <c r="F7" s="60">
        <v>6</v>
      </c>
      <c r="G7" s="67" t="s">
        <v>53</v>
      </c>
      <c r="H7" s="68">
        <v>100</v>
      </c>
      <c r="I7" s="63"/>
    </row>
    <row r="8" spans="1:9" s="64" customFormat="1" ht="110.25" x14ac:dyDescent="0.25">
      <c r="A8" s="55" t="s">
        <v>17</v>
      </c>
      <c r="B8" s="56" t="s">
        <v>70</v>
      </c>
      <c r="C8" s="57" t="s">
        <v>58</v>
      </c>
      <c r="D8" s="58" t="s">
        <v>131</v>
      </c>
      <c r="E8" s="65" t="s">
        <v>63</v>
      </c>
      <c r="F8" s="60">
        <v>4</v>
      </c>
      <c r="G8" s="67" t="s">
        <v>53</v>
      </c>
      <c r="H8" s="62">
        <v>100</v>
      </c>
      <c r="I8" s="58" t="s">
        <v>158</v>
      </c>
    </row>
    <row r="9" spans="1:9" s="64" customFormat="1" ht="63" x14ac:dyDescent="0.25">
      <c r="A9" s="55" t="s">
        <v>18</v>
      </c>
      <c r="B9" s="56" t="s">
        <v>70</v>
      </c>
      <c r="C9" s="57" t="s">
        <v>58</v>
      </c>
      <c r="D9" s="58" t="s">
        <v>125</v>
      </c>
      <c r="E9" s="65" t="s">
        <v>148</v>
      </c>
      <c r="F9" s="60">
        <v>1</v>
      </c>
      <c r="G9" s="67" t="s">
        <v>53</v>
      </c>
      <c r="H9" s="68">
        <v>100</v>
      </c>
      <c r="I9" s="58" t="s">
        <v>158</v>
      </c>
    </row>
    <row r="10" spans="1:9" s="64" customFormat="1" ht="90" x14ac:dyDescent="0.25">
      <c r="A10" s="55" t="s">
        <v>19</v>
      </c>
      <c r="B10" s="56" t="s">
        <v>70</v>
      </c>
      <c r="C10" s="57" t="s">
        <v>58</v>
      </c>
      <c r="D10" s="69" t="s">
        <v>132</v>
      </c>
      <c r="E10" s="65" t="s">
        <v>63</v>
      </c>
      <c r="F10" s="60" t="s">
        <v>167</v>
      </c>
      <c r="G10" s="61" t="s">
        <v>152</v>
      </c>
      <c r="H10" s="62">
        <f>(2*1+2*0.75)/4*100</f>
        <v>87.5</v>
      </c>
      <c r="I10" s="63"/>
    </row>
    <row r="11" spans="1:9" s="64" customFormat="1" ht="64.5" x14ac:dyDescent="0.25">
      <c r="A11" s="55" t="s">
        <v>20</v>
      </c>
      <c r="B11" s="56" t="s">
        <v>70</v>
      </c>
      <c r="C11" s="57" t="s">
        <v>71</v>
      </c>
      <c r="D11" s="69" t="s">
        <v>168</v>
      </c>
      <c r="E11" s="65" t="s">
        <v>50</v>
      </c>
      <c r="F11" s="60" t="s">
        <v>150</v>
      </c>
      <c r="G11" s="61" t="s">
        <v>152</v>
      </c>
      <c r="H11" s="62">
        <f>(1*1+2*0.75)/3*100</f>
        <v>83.333333333333343</v>
      </c>
      <c r="I11" s="63"/>
    </row>
    <row r="12" spans="1:9" s="64" customFormat="1" ht="90" x14ac:dyDescent="0.25">
      <c r="A12" s="55" t="s">
        <v>21</v>
      </c>
      <c r="B12" s="56" t="s">
        <v>70</v>
      </c>
      <c r="C12" s="70" t="s">
        <v>123</v>
      </c>
      <c r="D12" s="69" t="s">
        <v>169</v>
      </c>
      <c r="E12" s="65" t="s">
        <v>49</v>
      </c>
      <c r="F12" s="60" t="s">
        <v>170</v>
      </c>
      <c r="G12" s="61" t="s">
        <v>152</v>
      </c>
      <c r="H12" s="62">
        <f>(6*1+2*0.75)/8*100</f>
        <v>93.75</v>
      </c>
      <c r="I12" s="63"/>
    </row>
    <row r="13" spans="1:9" s="64" customFormat="1" ht="64.5" x14ac:dyDescent="0.25">
      <c r="A13" s="55" t="s">
        <v>22</v>
      </c>
      <c r="B13" s="56" t="s">
        <v>70</v>
      </c>
      <c r="C13" s="57" t="s">
        <v>71</v>
      </c>
      <c r="D13" s="69" t="s">
        <v>133</v>
      </c>
      <c r="E13" s="65" t="s">
        <v>47</v>
      </c>
      <c r="F13" s="60" t="s">
        <v>171</v>
      </c>
      <c r="G13" s="61" t="s">
        <v>152</v>
      </c>
      <c r="H13" s="62">
        <f>(1+1*0.75)/2*100</f>
        <v>87.5</v>
      </c>
      <c r="I13" s="63"/>
    </row>
    <row r="14" spans="1:9" s="64" customFormat="1" ht="81" customHeight="1" x14ac:dyDescent="0.25">
      <c r="A14" s="55" t="s">
        <v>23</v>
      </c>
      <c r="B14" s="56" t="s">
        <v>70</v>
      </c>
      <c r="C14" s="57" t="s">
        <v>58</v>
      </c>
      <c r="D14" s="69" t="s">
        <v>126</v>
      </c>
      <c r="E14" s="65" t="s">
        <v>47</v>
      </c>
      <c r="F14" s="60">
        <v>2</v>
      </c>
      <c r="G14" s="67" t="s">
        <v>53</v>
      </c>
      <c r="H14" s="62">
        <v>100</v>
      </c>
      <c r="I14" s="58" t="s">
        <v>158</v>
      </c>
    </row>
    <row r="15" spans="1:9" s="64" customFormat="1" ht="60" x14ac:dyDescent="0.25">
      <c r="A15" s="55" t="s">
        <v>24</v>
      </c>
      <c r="B15" s="56" t="s">
        <v>70</v>
      </c>
      <c r="C15" s="57" t="s">
        <v>58</v>
      </c>
      <c r="D15" s="69" t="s">
        <v>172</v>
      </c>
      <c r="E15" s="65" t="s">
        <v>50</v>
      </c>
      <c r="F15" s="60">
        <v>3</v>
      </c>
      <c r="G15" s="67" t="s">
        <v>53</v>
      </c>
      <c r="H15" s="68">
        <v>100</v>
      </c>
      <c r="I15" s="63"/>
    </row>
    <row r="16" spans="1:9" s="64" customFormat="1" ht="30" x14ac:dyDescent="0.25">
      <c r="A16" s="55" t="s">
        <v>25</v>
      </c>
      <c r="B16" s="56" t="s">
        <v>70</v>
      </c>
      <c r="C16" s="57" t="s">
        <v>58</v>
      </c>
      <c r="D16" s="69" t="s">
        <v>173</v>
      </c>
      <c r="E16" s="65" t="s">
        <v>46</v>
      </c>
      <c r="F16" s="60">
        <v>1</v>
      </c>
      <c r="G16" s="61" t="s">
        <v>57</v>
      </c>
      <c r="H16" s="62">
        <v>100</v>
      </c>
      <c r="I16" s="63"/>
    </row>
    <row r="17" spans="1:9" s="64" customFormat="1" ht="60" x14ac:dyDescent="0.25">
      <c r="A17" s="55" t="s">
        <v>61</v>
      </c>
      <c r="B17" s="56" t="s">
        <v>70</v>
      </c>
      <c r="C17" s="57" t="s">
        <v>62</v>
      </c>
      <c r="D17" s="69" t="s">
        <v>134</v>
      </c>
      <c r="E17" s="65" t="s">
        <v>47</v>
      </c>
      <c r="F17" s="60">
        <v>2</v>
      </c>
      <c r="G17" s="67" t="s">
        <v>53</v>
      </c>
      <c r="H17" s="68">
        <v>100</v>
      </c>
      <c r="I17" s="63"/>
    </row>
    <row r="18" spans="1:9" s="64" customFormat="1" ht="127.5" x14ac:dyDescent="0.25">
      <c r="A18" s="55" t="s">
        <v>26</v>
      </c>
      <c r="B18" s="56" t="s">
        <v>70</v>
      </c>
      <c r="C18" s="57" t="s">
        <v>71</v>
      </c>
      <c r="D18" s="69" t="s">
        <v>175</v>
      </c>
      <c r="E18" s="65" t="s">
        <v>176</v>
      </c>
      <c r="F18" s="60" t="s">
        <v>177</v>
      </c>
      <c r="G18" s="61" t="s">
        <v>178</v>
      </c>
      <c r="H18" s="62">
        <f>(3*1+1*0.75+ 2*0.5)/6*100</f>
        <v>79.166666666666657</v>
      </c>
      <c r="I18" s="63"/>
    </row>
    <row r="19" spans="1:9" s="64" customFormat="1" ht="114.75" customHeight="1" x14ac:dyDescent="0.25">
      <c r="A19" s="55" t="s">
        <v>27</v>
      </c>
      <c r="B19" s="56" t="s">
        <v>70</v>
      </c>
      <c r="C19" s="57" t="s">
        <v>58</v>
      </c>
      <c r="D19" s="69" t="s">
        <v>179</v>
      </c>
      <c r="E19" s="65" t="s">
        <v>49</v>
      </c>
      <c r="F19" s="60" t="s">
        <v>180</v>
      </c>
      <c r="G19" s="67" t="s">
        <v>54</v>
      </c>
      <c r="H19" s="62">
        <f>(7+0.75)/8*100</f>
        <v>96.875</v>
      </c>
      <c r="I19" s="63"/>
    </row>
    <row r="20" spans="1:9" s="64" customFormat="1" ht="80.25" x14ac:dyDescent="0.25">
      <c r="A20" s="55" t="s">
        <v>28</v>
      </c>
      <c r="B20" s="56" t="s">
        <v>70</v>
      </c>
      <c r="C20" s="57" t="s">
        <v>58</v>
      </c>
      <c r="D20" s="69" t="s">
        <v>181</v>
      </c>
      <c r="E20" s="65" t="s">
        <v>50</v>
      </c>
      <c r="F20" s="60" t="s">
        <v>182</v>
      </c>
      <c r="G20" s="67" t="s">
        <v>54</v>
      </c>
      <c r="H20" s="62">
        <f>(2+0.75)/3*100</f>
        <v>91.666666666666657</v>
      </c>
      <c r="I20" s="63"/>
    </row>
    <row r="21" spans="1:9" s="64" customFormat="1" ht="75" x14ac:dyDescent="0.25">
      <c r="A21" s="55" t="s">
        <v>29</v>
      </c>
      <c r="B21" s="56" t="s">
        <v>70</v>
      </c>
      <c r="C21" s="57" t="s">
        <v>58</v>
      </c>
      <c r="D21" s="69" t="s">
        <v>183</v>
      </c>
      <c r="E21" s="65" t="s">
        <v>63</v>
      </c>
      <c r="F21" s="60">
        <v>4</v>
      </c>
      <c r="G21" s="71" t="s">
        <v>153</v>
      </c>
      <c r="H21" s="68">
        <v>100</v>
      </c>
      <c r="I21" s="63"/>
    </row>
    <row r="22" spans="1:9" s="64" customFormat="1" ht="30" x14ac:dyDescent="0.25">
      <c r="A22" s="55" t="s">
        <v>30</v>
      </c>
      <c r="B22" s="56" t="s">
        <v>70</v>
      </c>
      <c r="C22" s="57" t="s">
        <v>58</v>
      </c>
      <c r="D22" s="69" t="s">
        <v>135</v>
      </c>
      <c r="E22" s="65" t="s">
        <v>47</v>
      </c>
      <c r="F22" s="60">
        <v>2</v>
      </c>
      <c r="G22" s="67" t="s">
        <v>55</v>
      </c>
      <c r="H22" s="68">
        <v>100</v>
      </c>
      <c r="I22" s="63"/>
    </row>
    <row r="23" spans="1:9" s="64" customFormat="1" ht="90" x14ac:dyDescent="0.25">
      <c r="A23" s="55" t="s">
        <v>31</v>
      </c>
      <c r="B23" s="56" t="s">
        <v>70</v>
      </c>
      <c r="C23" s="57" t="s">
        <v>60</v>
      </c>
      <c r="D23" s="69" t="s">
        <v>184</v>
      </c>
      <c r="E23" s="65" t="s">
        <v>49</v>
      </c>
      <c r="F23" s="60" t="s">
        <v>185</v>
      </c>
      <c r="G23" s="61" t="s">
        <v>56</v>
      </c>
      <c r="H23" s="62">
        <f>(4+4*0.75)/8*100</f>
        <v>87.5</v>
      </c>
      <c r="I23" s="63"/>
    </row>
    <row r="24" spans="1:9" s="64" customFormat="1" ht="80.25" x14ac:dyDescent="0.25">
      <c r="A24" s="55" t="s">
        <v>32</v>
      </c>
      <c r="B24" s="56" t="s">
        <v>70</v>
      </c>
      <c r="C24" s="57" t="s">
        <v>60</v>
      </c>
      <c r="D24" s="69" t="s">
        <v>136</v>
      </c>
      <c r="E24" s="65" t="s">
        <v>51</v>
      </c>
      <c r="F24" s="60" t="s">
        <v>186</v>
      </c>
      <c r="G24" s="61" t="s">
        <v>56</v>
      </c>
      <c r="H24" s="62">
        <f>(2+3*0.75)/5*100</f>
        <v>85</v>
      </c>
      <c r="I24" s="63"/>
    </row>
    <row r="25" spans="1:9" s="64" customFormat="1" ht="45" x14ac:dyDescent="0.25">
      <c r="A25" s="55" t="s">
        <v>33</v>
      </c>
      <c r="B25" s="56" t="s">
        <v>70</v>
      </c>
      <c r="C25" s="57" t="s">
        <v>65</v>
      </c>
      <c r="D25" s="69" t="s">
        <v>136</v>
      </c>
      <c r="E25" s="65" t="s">
        <v>174</v>
      </c>
      <c r="F25" s="60">
        <v>1</v>
      </c>
      <c r="G25" s="67" t="s">
        <v>55</v>
      </c>
      <c r="H25" s="62">
        <v>100</v>
      </c>
      <c r="I25" s="63"/>
    </row>
    <row r="26" spans="1:9" s="64" customFormat="1" ht="64.5" x14ac:dyDescent="0.25">
      <c r="A26" s="55" t="s">
        <v>34</v>
      </c>
      <c r="B26" s="56" t="s">
        <v>70</v>
      </c>
      <c r="C26" s="57" t="s">
        <v>59</v>
      </c>
      <c r="D26" s="69" t="s">
        <v>187</v>
      </c>
      <c r="E26" s="65" t="s">
        <v>50</v>
      </c>
      <c r="F26" s="60" t="s">
        <v>117</v>
      </c>
      <c r="G26" s="61" t="s">
        <v>154</v>
      </c>
      <c r="H26" s="62">
        <f>(2+1*0.75)/3*100</f>
        <v>91.666666666666657</v>
      </c>
      <c r="I26" s="63"/>
    </row>
    <row r="27" spans="1:9" s="64" customFormat="1" ht="64.5" x14ac:dyDescent="0.25">
      <c r="A27" s="55" t="s">
        <v>35</v>
      </c>
      <c r="B27" s="56" t="s">
        <v>70</v>
      </c>
      <c r="C27" s="57" t="s">
        <v>60</v>
      </c>
      <c r="D27" s="69" t="s">
        <v>137</v>
      </c>
      <c r="E27" s="65" t="s">
        <v>50</v>
      </c>
      <c r="F27" s="60" t="s">
        <v>117</v>
      </c>
      <c r="G27" s="61" t="s">
        <v>154</v>
      </c>
      <c r="H27" s="62">
        <f>(2+1*0.75)/3*100</f>
        <v>91.666666666666657</v>
      </c>
      <c r="I27" s="63"/>
    </row>
    <row r="28" spans="1:9" s="64" customFormat="1" ht="60" x14ac:dyDescent="0.25">
      <c r="A28" s="55" t="s">
        <v>36</v>
      </c>
      <c r="B28" s="56" t="s">
        <v>70</v>
      </c>
      <c r="C28" s="57" t="s">
        <v>59</v>
      </c>
      <c r="D28" s="69" t="s">
        <v>187</v>
      </c>
      <c r="E28" s="65" t="s">
        <v>52</v>
      </c>
      <c r="F28" s="60">
        <v>6</v>
      </c>
      <c r="G28" s="67" t="s">
        <v>57</v>
      </c>
      <c r="H28" s="68">
        <v>100</v>
      </c>
      <c r="I28" s="63"/>
    </row>
    <row r="29" spans="1:9" s="64" customFormat="1" ht="64.5" x14ac:dyDescent="0.25">
      <c r="A29" s="55" t="s">
        <v>64</v>
      </c>
      <c r="B29" s="56" t="s">
        <v>70</v>
      </c>
      <c r="C29" s="57" t="s">
        <v>65</v>
      </c>
      <c r="D29" s="69" t="s">
        <v>188</v>
      </c>
      <c r="E29" s="65" t="s">
        <v>63</v>
      </c>
      <c r="F29" s="60" t="s">
        <v>189</v>
      </c>
      <c r="G29" s="61" t="s">
        <v>191</v>
      </c>
      <c r="H29" s="62">
        <f>(2+2*0.75)/4*100</f>
        <v>87.5</v>
      </c>
      <c r="I29" s="63"/>
    </row>
    <row r="30" spans="1:9" s="64" customFormat="1" ht="30" x14ac:dyDescent="0.25">
      <c r="A30" s="55" t="s">
        <v>37</v>
      </c>
      <c r="B30" s="56" t="s">
        <v>70</v>
      </c>
      <c r="C30" s="57" t="s">
        <v>65</v>
      </c>
      <c r="D30" s="72" t="s">
        <v>190</v>
      </c>
      <c r="E30" s="65" t="s">
        <v>46</v>
      </c>
      <c r="F30" s="60">
        <v>1</v>
      </c>
      <c r="G30" s="61" t="s">
        <v>55</v>
      </c>
      <c r="H30" s="68">
        <v>100</v>
      </c>
      <c r="I30" s="63"/>
    </row>
    <row r="31" spans="1:9" s="64" customFormat="1" ht="60" x14ac:dyDescent="0.25">
      <c r="A31" s="55" t="s">
        <v>119</v>
      </c>
      <c r="B31" s="56" t="s">
        <v>70</v>
      </c>
      <c r="C31" s="57" t="s">
        <v>59</v>
      </c>
      <c r="D31" s="69" t="s">
        <v>138</v>
      </c>
      <c r="E31" s="65" t="s">
        <v>46</v>
      </c>
      <c r="F31" s="60">
        <v>1</v>
      </c>
      <c r="G31" s="73" t="s">
        <v>165</v>
      </c>
      <c r="H31" s="68">
        <v>75</v>
      </c>
      <c r="I31" s="63"/>
    </row>
    <row r="32" spans="1:9" s="64" customFormat="1" ht="45" x14ac:dyDescent="0.25">
      <c r="A32" s="55" t="s">
        <v>38</v>
      </c>
      <c r="B32" s="56" t="s">
        <v>121</v>
      </c>
      <c r="C32" s="57" t="s">
        <v>65</v>
      </c>
      <c r="D32" s="69" t="s">
        <v>139</v>
      </c>
      <c r="E32" s="65" t="s">
        <v>47</v>
      </c>
      <c r="F32" s="60">
        <v>2</v>
      </c>
      <c r="G32" s="71" t="s">
        <v>153</v>
      </c>
      <c r="H32" s="68">
        <v>100</v>
      </c>
      <c r="I32" s="63"/>
    </row>
    <row r="33" spans="1:9" s="64" customFormat="1" ht="60" x14ac:dyDescent="0.25">
      <c r="A33" s="55" t="s">
        <v>39</v>
      </c>
      <c r="B33" s="56" t="s">
        <v>121</v>
      </c>
      <c r="C33" s="57" t="s">
        <v>65</v>
      </c>
      <c r="D33" s="69" t="s">
        <v>140</v>
      </c>
      <c r="E33" s="65" t="s">
        <v>46</v>
      </c>
      <c r="F33" s="60">
        <v>1</v>
      </c>
      <c r="G33" s="71" t="s">
        <v>153</v>
      </c>
      <c r="H33" s="68">
        <v>100</v>
      </c>
      <c r="I33" s="63"/>
    </row>
    <row r="34" spans="1:9" s="64" customFormat="1" ht="45" x14ac:dyDescent="0.25">
      <c r="A34" s="55" t="s">
        <v>40</v>
      </c>
      <c r="B34" s="56" t="s">
        <v>70</v>
      </c>
      <c r="C34" s="57" t="s">
        <v>60</v>
      </c>
      <c r="D34" s="69" t="s">
        <v>141</v>
      </c>
      <c r="E34" s="65" t="s">
        <v>47</v>
      </c>
      <c r="F34" s="60">
        <v>2</v>
      </c>
      <c r="G34" s="71" t="s">
        <v>153</v>
      </c>
      <c r="H34" s="62">
        <v>100</v>
      </c>
      <c r="I34" s="63"/>
    </row>
    <row r="35" spans="1:9" s="64" customFormat="1" ht="65.25" x14ac:dyDescent="0.25">
      <c r="A35" s="55" t="s">
        <v>41</v>
      </c>
      <c r="B35" s="56" t="s">
        <v>70</v>
      </c>
      <c r="C35" s="57" t="s">
        <v>59</v>
      </c>
      <c r="D35" s="69" t="s">
        <v>142</v>
      </c>
      <c r="E35" s="65" t="s">
        <v>50</v>
      </c>
      <c r="F35" s="60" t="s">
        <v>117</v>
      </c>
      <c r="G35" s="67" t="s">
        <v>56</v>
      </c>
      <c r="H35" s="62">
        <f>(2+1*0.75)/3*100</f>
        <v>91.666666666666657</v>
      </c>
      <c r="I35" s="63"/>
    </row>
    <row r="36" spans="1:9" s="64" customFormat="1" ht="144" customHeight="1" x14ac:dyDescent="0.25">
      <c r="A36" s="55" t="s">
        <v>42</v>
      </c>
      <c r="B36" s="55"/>
      <c r="C36" s="57" t="s">
        <v>60</v>
      </c>
      <c r="D36" s="69" t="s">
        <v>143</v>
      </c>
      <c r="E36" s="65" t="s">
        <v>48</v>
      </c>
      <c r="F36" s="60" t="s">
        <v>155</v>
      </c>
      <c r="G36" s="61" t="s">
        <v>56</v>
      </c>
      <c r="H36" s="62">
        <f>(9*1+1*0.75)/10*100</f>
        <v>97.5</v>
      </c>
      <c r="I36" s="63"/>
    </row>
    <row r="37" spans="1:9" s="64" customFormat="1" ht="60" x14ac:dyDescent="0.25">
      <c r="A37" s="55" t="s">
        <v>43</v>
      </c>
      <c r="B37" s="55" t="s">
        <v>122</v>
      </c>
      <c r="C37" s="57" t="s">
        <v>65</v>
      </c>
      <c r="D37" s="69" t="s">
        <v>144</v>
      </c>
      <c r="E37" s="65" t="s">
        <v>46</v>
      </c>
      <c r="F37" s="60">
        <v>1</v>
      </c>
      <c r="G37" s="74" t="s">
        <v>114</v>
      </c>
      <c r="H37" s="62">
        <v>75</v>
      </c>
      <c r="I37" s="63"/>
    </row>
    <row r="38" spans="1:9" s="64" customFormat="1" ht="127.5" x14ac:dyDescent="0.25">
      <c r="A38" s="55" t="s">
        <v>44</v>
      </c>
      <c r="B38" s="56" t="s">
        <v>70</v>
      </c>
      <c r="C38" s="57" t="s">
        <v>59</v>
      </c>
      <c r="D38" s="69" t="s">
        <v>145</v>
      </c>
      <c r="E38" s="65" t="s">
        <v>50</v>
      </c>
      <c r="F38" s="60" t="s">
        <v>192</v>
      </c>
      <c r="G38" s="61" t="s">
        <v>178</v>
      </c>
      <c r="H38" s="62">
        <f>(1*1+1*0.75+ 1*0.5)/3*100</f>
        <v>75</v>
      </c>
      <c r="I38" s="63"/>
    </row>
    <row r="39" spans="1:9" s="64" customFormat="1" ht="64.5" x14ac:dyDescent="0.25">
      <c r="A39" s="55" t="s">
        <v>120</v>
      </c>
      <c r="B39" s="55" t="s">
        <v>70</v>
      </c>
      <c r="C39" s="57" t="s">
        <v>124</v>
      </c>
      <c r="D39" s="69" t="s">
        <v>146</v>
      </c>
      <c r="E39" s="65" t="s">
        <v>50</v>
      </c>
      <c r="F39" s="60" t="s">
        <v>115</v>
      </c>
      <c r="G39" s="61" t="s">
        <v>116</v>
      </c>
      <c r="H39" s="62">
        <f>(1+2*0.75*1)/3*100</f>
        <v>83.333333333333343</v>
      </c>
      <c r="I39" s="63"/>
    </row>
    <row r="40" spans="1:9" s="64" customFormat="1" ht="17.25" x14ac:dyDescent="0.25">
      <c r="A40" s="55" t="s">
        <v>45</v>
      </c>
      <c r="B40" s="55" t="s">
        <v>121</v>
      </c>
      <c r="C40" s="57" t="s">
        <v>59</v>
      </c>
      <c r="D40" s="69" t="s">
        <v>147</v>
      </c>
      <c r="E40" s="65" t="s">
        <v>46</v>
      </c>
      <c r="F40" s="60">
        <v>1</v>
      </c>
      <c r="G40" s="61" t="s">
        <v>55</v>
      </c>
      <c r="H40" s="62">
        <v>100</v>
      </c>
      <c r="I40" s="63"/>
    </row>
    <row r="41" spans="1:9" x14ac:dyDescent="0.25">
      <c r="A41" s="7"/>
      <c r="B41" s="7"/>
      <c r="C41" s="26"/>
      <c r="D41" s="10"/>
      <c r="F41" s="12"/>
      <c r="G41" s="44"/>
      <c r="H41" s="14"/>
      <c r="I41" s="20"/>
    </row>
    <row r="42" spans="1:9" x14ac:dyDescent="0.25">
      <c r="A42" s="24"/>
      <c r="B42" s="20"/>
      <c r="C42" s="25"/>
      <c r="D42" s="20"/>
      <c r="E42" s="11"/>
      <c r="F42" s="11"/>
      <c r="G42" s="15"/>
      <c r="H42" s="43"/>
      <c r="I42" s="20"/>
    </row>
    <row r="43" spans="1:9" x14ac:dyDescent="0.25">
      <c r="A43" s="23" t="s">
        <v>69</v>
      </c>
      <c r="B43" s="48"/>
      <c r="C43" s="48"/>
      <c r="D43" s="48"/>
      <c r="E43" s="48"/>
      <c r="F43" s="48"/>
      <c r="G43" s="48"/>
      <c r="H43" s="48"/>
    </row>
    <row r="44" spans="1:9" x14ac:dyDescent="0.25">
      <c r="G44" s="42"/>
    </row>
    <row r="48" spans="1:9" x14ac:dyDescent="0.25">
      <c r="A48" s="16"/>
      <c r="B48" s="16"/>
    </row>
    <row r="49" spans="1:8" x14ac:dyDescent="0.25">
      <c r="A49" s="16"/>
      <c r="B49" s="16"/>
    </row>
    <row r="50" spans="1:8" x14ac:dyDescent="0.25">
      <c r="A50" s="16"/>
      <c r="B50" s="16"/>
    </row>
    <row r="56" spans="1:8" x14ac:dyDescent="0.25">
      <c r="H56" s="45"/>
    </row>
  </sheetData>
  <mergeCells count="2">
    <mergeCell ref="F3:G3"/>
    <mergeCell ref="B43:H43"/>
  </mergeCell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3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BreakPreview" zoomScaleNormal="100" zoomScaleSheetLayoutView="100" workbookViewId="0">
      <selection activeCell="E7" sqref="E7"/>
    </sheetView>
  </sheetViews>
  <sheetFormatPr defaultRowHeight="15" x14ac:dyDescent="0.25"/>
  <cols>
    <col min="1" max="1" width="29.140625" customWidth="1"/>
    <col min="2" max="4" width="25" customWidth="1"/>
    <col min="5" max="5" width="29.140625" customWidth="1"/>
  </cols>
  <sheetData>
    <row r="1" spans="1:5" ht="20.25" x14ac:dyDescent="0.3">
      <c r="A1" s="21" t="s">
        <v>72</v>
      </c>
    </row>
    <row r="2" spans="1:5" ht="21" thickBot="1" x14ac:dyDescent="0.35">
      <c r="A2" s="22" t="s">
        <v>73</v>
      </c>
    </row>
    <row r="3" spans="1:5" ht="36" customHeight="1" thickBot="1" x14ac:dyDescent="0.3">
      <c r="A3" s="2" t="s">
        <v>2</v>
      </c>
      <c r="B3" s="1" t="s">
        <v>3</v>
      </c>
      <c r="C3" s="1" t="s">
        <v>4</v>
      </c>
      <c r="D3" s="1" t="s">
        <v>5</v>
      </c>
      <c r="E3" s="19" t="s">
        <v>8</v>
      </c>
    </row>
    <row r="4" spans="1:5" ht="73.5" customHeight="1" thickBot="1" x14ac:dyDescent="0.3">
      <c r="A4" s="3" t="s">
        <v>9</v>
      </c>
      <c r="B4" s="17">
        <v>40645</v>
      </c>
      <c r="C4" s="17">
        <v>40645</v>
      </c>
      <c r="D4" s="18"/>
      <c r="E4" s="37" t="s">
        <v>159</v>
      </c>
    </row>
    <row r="5" spans="1:5" ht="55.5" customHeight="1" thickBot="1" x14ac:dyDescent="0.3">
      <c r="A5" s="3" t="s">
        <v>10</v>
      </c>
      <c r="B5" s="17">
        <v>41670</v>
      </c>
      <c r="C5" s="17">
        <v>41670</v>
      </c>
      <c r="D5" s="18"/>
      <c r="E5" s="37" t="s">
        <v>74</v>
      </c>
    </row>
    <row r="6" spans="1:5" ht="55.5" customHeight="1" thickBot="1" x14ac:dyDescent="0.3">
      <c r="A6" s="3" t="s">
        <v>6</v>
      </c>
      <c r="B6" s="17">
        <v>41670</v>
      </c>
      <c r="C6" s="17">
        <v>41670</v>
      </c>
      <c r="D6" s="18"/>
      <c r="E6" s="37" t="s">
        <v>75</v>
      </c>
    </row>
    <row r="7" spans="1:5" ht="55.5" customHeight="1" thickBot="1" x14ac:dyDescent="0.3">
      <c r="A7" s="3" t="s">
        <v>7</v>
      </c>
      <c r="B7" s="17">
        <v>41774</v>
      </c>
      <c r="C7" s="17">
        <v>41774</v>
      </c>
      <c r="D7" s="18"/>
      <c r="E7" s="37" t="s">
        <v>160</v>
      </c>
    </row>
  </sheetData>
  <hyperlinks>
    <hyperlink ref="E6" r:id="rId1"/>
    <hyperlink ref="E5" r:id="rId2"/>
    <hyperlink ref="E7" r:id="rId3"/>
    <hyperlink ref="E4" r:id="rId4"/>
  </hyperlinks>
  <printOptions horizontalCentered="1"/>
  <pageMargins left="0.70866141732283472" right="0.70866141732283472" top="0.74803149606299213" bottom="0.74803149606299213" header="0.31496062992125984" footer="0.31496062992125984"/>
  <pageSetup paperSize="9" scale="98"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WhiteSpace="0" view="pageBreakPreview" topLeftCell="A34" zoomScaleNormal="100" zoomScaleSheetLayoutView="100" workbookViewId="0">
      <selection activeCell="A36" sqref="A36:B36"/>
    </sheetView>
  </sheetViews>
  <sheetFormatPr defaultColWidth="8.7109375" defaultRowHeight="15" x14ac:dyDescent="0.25"/>
  <cols>
    <col min="1" max="1" width="14.140625" style="27" customWidth="1"/>
    <col min="2" max="2" width="17.5703125" style="27" customWidth="1"/>
    <col min="3" max="3" width="17.7109375" style="27" customWidth="1"/>
    <col min="4" max="4" width="21.5703125" style="27" customWidth="1"/>
    <col min="5" max="6" width="17.7109375" style="27" customWidth="1"/>
    <col min="7" max="7" width="16.5703125" style="27" customWidth="1"/>
    <col min="8" max="8" width="15.28515625" style="27" customWidth="1"/>
    <col min="9" max="16384" width="8.7109375" style="27"/>
  </cols>
  <sheetData>
    <row r="1" spans="1:8" ht="20.25" x14ac:dyDescent="0.3">
      <c r="A1" s="21" t="s">
        <v>76</v>
      </c>
    </row>
    <row r="2" spans="1:8" ht="23.25" customHeight="1" x14ac:dyDescent="0.25">
      <c r="A2" s="28" t="s">
        <v>77</v>
      </c>
      <c r="B2" s="29"/>
      <c r="C2" s="29"/>
      <c r="D2" s="29"/>
    </row>
    <row r="3" spans="1:8" ht="48" customHeight="1" x14ac:dyDescent="0.25">
      <c r="A3" s="50"/>
      <c r="B3" s="52" t="s">
        <v>78</v>
      </c>
      <c r="C3" s="54" t="s">
        <v>79</v>
      </c>
      <c r="D3" s="54"/>
      <c r="E3" s="54" t="s">
        <v>80</v>
      </c>
      <c r="F3" s="54"/>
      <c r="G3" s="54"/>
    </row>
    <row r="4" spans="1:8" ht="30" customHeight="1" x14ac:dyDescent="0.25">
      <c r="A4" s="51"/>
      <c r="B4" s="53"/>
      <c r="C4" s="30" t="s">
        <v>81</v>
      </c>
      <c r="D4" s="30" t="s">
        <v>82</v>
      </c>
      <c r="E4" s="30" t="s">
        <v>83</v>
      </c>
      <c r="F4" s="30" t="s">
        <v>84</v>
      </c>
      <c r="G4" s="31">
        <v>0</v>
      </c>
    </row>
    <row r="5" spans="1:8" ht="45" x14ac:dyDescent="0.25">
      <c r="A5" s="32" t="s">
        <v>85</v>
      </c>
      <c r="B5" s="32">
        <v>0</v>
      </c>
      <c r="C5" s="32"/>
      <c r="D5" s="32"/>
      <c r="E5" s="32"/>
      <c r="F5" s="32"/>
      <c r="G5" s="32"/>
    </row>
    <row r="6" spans="1:8" ht="45" x14ac:dyDescent="0.25">
      <c r="A6" s="32" t="s">
        <v>86</v>
      </c>
      <c r="B6" s="32">
        <v>1</v>
      </c>
      <c r="C6" s="32"/>
      <c r="D6" s="32" t="s">
        <v>65</v>
      </c>
      <c r="E6" s="32"/>
      <c r="F6" s="32"/>
      <c r="G6" s="32"/>
    </row>
    <row r="7" spans="1:8" ht="15" customHeight="1" x14ac:dyDescent="0.25">
      <c r="A7" s="32" t="s">
        <v>87</v>
      </c>
      <c r="B7" s="32">
        <v>10</v>
      </c>
      <c r="C7" s="38">
        <v>41944</v>
      </c>
      <c r="D7" s="32"/>
      <c r="E7" s="32" t="s">
        <v>110</v>
      </c>
      <c r="F7" s="32"/>
      <c r="G7" s="32"/>
    </row>
    <row r="10" spans="1:8" ht="20.25" x14ac:dyDescent="0.25">
      <c r="A10" s="28" t="s">
        <v>88</v>
      </c>
    </row>
    <row r="11" spans="1:8" ht="72" x14ac:dyDescent="0.25">
      <c r="A11" s="33"/>
      <c r="B11" s="30" t="s">
        <v>89</v>
      </c>
      <c r="C11" s="30" t="s">
        <v>90</v>
      </c>
      <c r="D11" s="30" t="s">
        <v>91</v>
      </c>
      <c r="E11" s="30" t="s">
        <v>92</v>
      </c>
      <c r="F11" s="30" t="s">
        <v>93</v>
      </c>
      <c r="G11" s="30" t="s">
        <v>94</v>
      </c>
      <c r="H11" s="30" t="s">
        <v>95</v>
      </c>
    </row>
    <row r="12" spans="1:8" ht="45" x14ac:dyDescent="0.25">
      <c r="A12" s="32" t="s">
        <v>85</v>
      </c>
      <c r="B12" s="32" t="s">
        <v>111</v>
      </c>
      <c r="C12" s="32" t="s">
        <v>111</v>
      </c>
      <c r="D12" s="32" t="s">
        <v>111</v>
      </c>
      <c r="E12" s="32" t="s">
        <v>111</v>
      </c>
      <c r="F12" s="34"/>
      <c r="G12" s="34"/>
      <c r="H12" s="32" t="s">
        <v>111</v>
      </c>
    </row>
    <row r="13" spans="1:8" ht="45" x14ac:dyDescent="0.25">
      <c r="A13" s="32" t="s">
        <v>86</v>
      </c>
      <c r="B13" s="32">
        <v>30</v>
      </c>
      <c r="C13" s="32" t="s">
        <v>111</v>
      </c>
      <c r="D13" s="32" t="s">
        <v>111</v>
      </c>
      <c r="E13" s="32">
        <v>20</v>
      </c>
      <c r="F13" s="34"/>
      <c r="G13" s="34"/>
      <c r="H13" s="32">
        <v>50</v>
      </c>
    </row>
    <row r="14" spans="1:8" x14ac:dyDescent="0.25">
      <c r="A14" s="32" t="s">
        <v>87</v>
      </c>
      <c r="B14" s="34"/>
      <c r="C14" s="34"/>
      <c r="D14" s="34"/>
      <c r="E14" s="32">
        <v>25</v>
      </c>
      <c r="F14" s="32">
        <v>50</v>
      </c>
      <c r="G14" s="32">
        <v>20</v>
      </c>
      <c r="H14" s="32">
        <v>5</v>
      </c>
    </row>
    <row r="18" spans="1:6" ht="20.25" x14ac:dyDescent="0.25">
      <c r="A18" s="28" t="s">
        <v>96</v>
      </c>
    </row>
    <row r="19" spans="1:6" x14ac:dyDescent="0.25">
      <c r="A19" s="35"/>
      <c r="B19" s="54" t="s">
        <v>97</v>
      </c>
      <c r="C19" s="54"/>
      <c r="D19" s="54"/>
    </row>
    <row r="20" spans="1:6" x14ac:dyDescent="0.25">
      <c r="A20" s="33"/>
      <c r="B20" s="30" t="s">
        <v>98</v>
      </c>
      <c r="C20" s="30" t="s">
        <v>99</v>
      </c>
      <c r="D20" s="30" t="s">
        <v>100</v>
      </c>
    </row>
    <row r="21" spans="1:6" ht="45" x14ac:dyDescent="0.25">
      <c r="A21" s="32" t="s">
        <v>85</v>
      </c>
      <c r="B21" s="32"/>
      <c r="C21" s="32"/>
      <c r="D21" s="32"/>
    </row>
    <row r="22" spans="1:6" ht="45" x14ac:dyDescent="0.25">
      <c r="A22" s="32" t="s">
        <v>86</v>
      </c>
      <c r="B22" s="32"/>
      <c r="C22" s="32"/>
      <c r="D22" s="32"/>
    </row>
    <row r="23" spans="1:6" x14ac:dyDescent="0.25">
      <c r="A23" s="32" t="s">
        <v>87</v>
      </c>
      <c r="B23" s="32"/>
      <c r="C23" s="32"/>
      <c r="D23" s="32"/>
    </row>
    <row r="25" spans="1:6" x14ac:dyDescent="0.25">
      <c r="A25" s="27" t="s">
        <v>113</v>
      </c>
    </row>
    <row r="26" spans="1:6" x14ac:dyDescent="0.25">
      <c r="A26" s="27" t="s">
        <v>161</v>
      </c>
    </row>
    <row r="28" spans="1:6" ht="20.25" x14ac:dyDescent="0.25">
      <c r="A28" s="28" t="s">
        <v>101</v>
      </c>
    </row>
    <row r="29" spans="1:6" ht="42.75" x14ac:dyDescent="0.25">
      <c r="A29" s="33"/>
      <c r="B29" s="30" t="s">
        <v>102</v>
      </c>
      <c r="C29" s="30" t="s">
        <v>103</v>
      </c>
      <c r="D29" s="30" t="s">
        <v>104</v>
      </c>
      <c r="E29" s="30" t="s">
        <v>105</v>
      </c>
      <c r="F29" s="30" t="s">
        <v>106</v>
      </c>
    </row>
    <row r="30" spans="1:6" ht="135" x14ac:dyDescent="0.25">
      <c r="A30" s="32" t="s">
        <v>107</v>
      </c>
      <c r="B30" s="32"/>
      <c r="C30" s="32" t="s">
        <v>112</v>
      </c>
      <c r="D30" s="32"/>
      <c r="E30" s="36" t="s">
        <v>118</v>
      </c>
      <c r="F30" s="36"/>
    </row>
    <row r="31" spans="1:6" ht="220.5" x14ac:dyDescent="0.25">
      <c r="A31" s="32" t="s">
        <v>87</v>
      </c>
      <c r="B31" s="32" t="s">
        <v>112</v>
      </c>
      <c r="C31" s="32"/>
      <c r="D31" s="40" t="s">
        <v>162</v>
      </c>
      <c r="E31" s="36"/>
      <c r="F31" s="39">
        <v>40896</v>
      </c>
    </row>
    <row r="35" spans="1:2" ht="20.25" x14ac:dyDescent="0.25">
      <c r="A35" s="28" t="s">
        <v>108</v>
      </c>
    </row>
    <row r="36" spans="1:2" ht="144.75" customHeight="1" x14ac:dyDescent="0.25">
      <c r="A36" s="49" t="s">
        <v>109</v>
      </c>
      <c r="B36" s="49"/>
    </row>
    <row r="37" spans="1:2" ht="45" x14ac:dyDescent="0.25">
      <c r="A37" s="32" t="s">
        <v>102</v>
      </c>
      <c r="B37" s="32" t="s">
        <v>103</v>
      </c>
    </row>
    <row r="38" spans="1:2" x14ac:dyDescent="0.25">
      <c r="A38" s="32"/>
      <c r="B38" s="32" t="s">
        <v>110</v>
      </c>
    </row>
  </sheetData>
  <mergeCells count="6">
    <mergeCell ref="A36:B36"/>
    <mergeCell ref="A3:A4"/>
    <mergeCell ref="B3:B4"/>
    <mergeCell ref="C3:D3"/>
    <mergeCell ref="E3:G3"/>
    <mergeCell ref="B19:D19"/>
  </mergeCells>
  <pageMargins left="0.7" right="0.7" top="0.75" bottom="0.75" header="0.3" footer="0.3"/>
  <pageSetup paperSize="9" scale="47" orientation="landscape" r:id="rId1"/>
  <rowBreaks count="1" manualBreakCount="1">
    <brk id="2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4</vt:i4>
      </vt:variant>
    </vt:vector>
  </HeadingPairs>
  <TitlesOfParts>
    <vt:vector size="7" baseType="lpstr">
      <vt:lpstr>Obiettivi Strategici</vt:lpstr>
      <vt:lpstr> Documenti Ciclo</vt:lpstr>
      <vt:lpstr>Valutazione individuale</vt:lpstr>
      <vt:lpstr>' Documenti Ciclo'!Area_stampa</vt:lpstr>
      <vt:lpstr>'Obiettivi Strategici'!Area_stampa</vt:lpstr>
      <vt:lpstr>'Valutazione individuale'!Area_stampa</vt:lpstr>
      <vt:lpstr>'Obiettivi Strategici'!OLE_LINK2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s.giuliani</dc:creator>
  <cp:lastModifiedBy>Massimo Scanzio</cp:lastModifiedBy>
  <cp:lastPrinted>2013-09-11T07:58:04Z</cp:lastPrinted>
  <dcterms:created xsi:type="dcterms:W3CDTF">2012-02-03T10:43:09Z</dcterms:created>
  <dcterms:modified xsi:type="dcterms:W3CDTF">2015-10-02T10:48:18Z</dcterms:modified>
</cp:coreProperties>
</file>